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5. August 2024\Website Upload- Portfolio\"/>
    </mc:Choice>
  </mc:AlternateContent>
  <xr:revisionPtr revIDLastSave="0" documentId="8_{7BF84E2E-2F01-4368-9632-5EAF2D7C13CB}" xr6:coauthVersionLast="47" xr6:coauthVersionMax="47" xr10:uidLastSave="{00000000-0000-0000-0000-000000000000}"/>
  <bookViews>
    <workbookView xWindow="-120" yWindow="-120" windowWidth="20730" windowHeight="11160" xr2:uid="{6A1FFEE3-48BB-4C1E-8202-A2FF9F6980E1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Saver'!$C$6:$H$72</definedName>
    <definedName name="IN">#REF!</definedName>
    <definedName name="_xlnm.Print_Area" localSheetId="0">'Port_Tax Saver'!$B$2:$G$100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2" i="1" l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07" i="1"/>
  <c r="G91" i="1" s="1"/>
  <c r="G105" i="1"/>
  <c r="F105" i="1"/>
  <c r="G103" i="1"/>
  <c r="G95" i="1"/>
  <c r="F95" i="1"/>
  <c r="G94" i="1"/>
  <c r="G93" i="1"/>
  <c r="G92" i="1"/>
  <c r="G90" i="1"/>
  <c r="G88" i="1"/>
  <c r="G86" i="1"/>
  <c r="G85" i="1"/>
  <c r="G84" i="1"/>
  <c r="G82" i="1"/>
  <c r="G80" i="1"/>
  <c r="G78" i="1"/>
  <c r="G77" i="1"/>
  <c r="G76" i="1"/>
  <c r="G74" i="1"/>
  <c r="G72" i="1"/>
  <c r="G70" i="1"/>
  <c r="G69" i="1"/>
  <c r="G68" i="1"/>
  <c r="G66" i="1"/>
  <c r="G64" i="1"/>
  <c r="G62" i="1"/>
  <c r="G61" i="1"/>
  <c r="G60" i="1"/>
  <c r="G58" i="1"/>
  <c r="G56" i="1"/>
  <c r="G54" i="1"/>
  <c r="G53" i="1"/>
  <c r="G52" i="1"/>
  <c r="G50" i="1"/>
  <c r="G48" i="1"/>
  <c r="G46" i="1"/>
  <c r="G45" i="1"/>
  <c r="G44" i="1"/>
  <c r="G42" i="1"/>
  <c r="G40" i="1"/>
  <c r="G38" i="1"/>
  <c r="G37" i="1"/>
  <c r="G36" i="1"/>
  <c r="G34" i="1"/>
  <c r="G32" i="1"/>
  <c r="G30" i="1"/>
  <c r="G29" i="1"/>
  <c r="G28" i="1"/>
  <c r="G26" i="1"/>
  <c r="G24" i="1"/>
  <c r="G22" i="1"/>
  <c r="G21" i="1"/>
  <c r="G20" i="1"/>
  <c r="G18" i="1"/>
  <c r="G16" i="1"/>
  <c r="G14" i="1"/>
  <c r="G13" i="1"/>
  <c r="G12" i="1"/>
  <c r="G10" i="1"/>
  <c r="G8" i="1"/>
  <c r="G7" i="1" l="1"/>
  <c r="G15" i="1"/>
  <c r="G23" i="1"/>
  <c r="G31" i="1"/>
  <c r="G39" i="1"/>
  <c r="G47" i="1"/>
  <c r="G55" i="1"/>
  <c r="G63" i="1"/>
  <c r="G71" i="1"/>
  <c r="G79" i="1"/>
  <c r="G87" i="1"/>
  <c r="G9" i="1"/>
  <c r="G17" i="1"/>
  <c r="G25" i="1"/>
  <c r="G33" i="1"/>
  <c r="G41" i="1"/>
  <c r="G49" i="1"/>
  <c r="G57" i="1"/>
  <c r="G65" i="1"/>
  <c r="G73" i="1"/>
  <c r="G81" i="1"/>
  <c r="G89" i="1"/>
  <c r="G99" i="1"/>
  <c r="G11" i="1"/>
  <c r="G19" i="1"/>
  <c r="G27" i="1"/>
  <c r="G35" i="1"/>
  <c r="G43" i="1"/>
  <c r="G51" i="1"/>
  <c r="G59" i="1"/>
  <c r="G67" i="1"/>
  <c r="G75" i="1"/>
  <c r="G83" i="1"/>
</calcChain>
</file>

<file path=xl/sharedStrings.xml><?xml version="1.0" encoding="utf-8"?>
<sst xmlns="http://schemas.openxmlformats.org/spreadsheetml/2006/main" count="344" uniqueCount="291">
  <si>
    <t>NAME OF PENSION FUND</t>
  </si>
  <si>
    <t>ADITYA BIRLA SUN LIFE PENSION MANAGEMENT LIMITED</t>
  </si>
  <si>
    <t>TAX SAVER2</t>
  </si>
  <si>
    <t>SCHEME NAME</t>
  </si>
  <si>
    <t>Scheme Tax Saver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</si>
  <si>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</si>
  <si>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</si>
  <si>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</si>
  <si>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</si>
  <si>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</si>
  <si>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</si>
  <si>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</si>
  <si>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</si>
  <si>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</si>
  <si>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</si>
  <si>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CGS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</si>
  <si>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</si>
  <si>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</si>
  <si>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</si>
  <si>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</si>
  <si>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</si>
  <si>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</si>
  <si>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IN0020240019</t>
  </si>
  <si>
    <t>7.10 GS 08.04.2034</t>
  </si>
  <si>
    <t>IN0020240035</t>
  </si>
  <si>
    <t>7.34 GS 22.04.2064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</si>
  <si>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</si>
  <si>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</si>
  <si>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</si>
  <si>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</si>
  <si>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</si>
  <si>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</si>
  <si>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</si>
  <si>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</si>
  <si>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</si>
  <si>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</si>
  <si>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</si>
  <si>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</si>
  <si>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</si>
  <si>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</si>
  <si>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</si>
  <si>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</si>
  <si>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</si>
  <si>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</si>
  <si>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</si>
  <si>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</si>
  <si>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</si>
  <si>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</si>
  <si>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</si>
  <si>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</si>
  <si>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</si>
  <si>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</si>
  <si>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</si>
  <si>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</si>
  <si>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</si>
  <si>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</si>
  <si>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</si>
  <si>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</si>
  <si>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</si>
  <si>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</si>
  <si>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</si>
  <si>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</si>
  <si>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</si>
  <si>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</si>
  <si>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</si>
  <si>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</si>
  <si>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</si>
  <si>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</si>
  <si>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</si>
  <si>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</si>
  <si>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</si>
  <si>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</si>
  <si>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</si>
  <si>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</si>
  <si>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</si>
  <si>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</si>
  <si>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</si>
  <si>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</si>
  <si>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</si>
  <si>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</si>
  <si>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</si>
  <si>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</si>
  <si>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</si>
  <si>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</si>
  <si>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</si>
  <si>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</si>
  <si>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</si>
  <si>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</si>
  <si>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</si>
  <si>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</si>
  <si>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</si>
  <si>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</si>
  <si>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</si>
  <si>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</si>
  <si>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</si>
  <si>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</si>
  <si>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</si>
  <si>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</si>
  <si>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</si>
  <si>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</si>
  <si>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</si>
  <si>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</si>
  <si>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</si>
  <si>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</si>
  <si>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</si>
  <si>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</si>
  <si>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</si>
  <si>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</si>
  <si>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Monetary Intermediation of Commercial Banks, Saving Banks. Postal Savings Bank and Discount Houses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</si>
  <si>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</si>
  <si>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</si>
  <si>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</si>
  <si>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</si>
  <si>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</si>
  <si>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</si>
  <si>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</si>
  <si>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</si>
  <si>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</si>
  <si>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</si>
  <si>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</si>
  <si>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</si>
  <si>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</si>
  <si>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</si>
  <si>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</si>
  <si>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</si>
  <si>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</si>
  <si>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</si>
  <si>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</si>
  <si>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</si>
  <si>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</si>
  <si>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</si>
  <si>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</si>
  <si>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</si>
  <si>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</si>
  <si>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</si>
  <si>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INE200M01021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</si>
  <si>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</si>
  <si>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</si>
  <si>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</si>
  <si>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</si>
  <si>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</si>
  <si>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</si>
  <si>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</si>
  <si>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</si>
  <si>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</si>
  <si>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</si>
  <si>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</si>
  <si>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</si>
  <si>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</si>
  <si>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</si>
  <si>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</si>
  <si>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</si>
  <si>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</si>
  <si>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</si>
  <si>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</si>
  <si>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</si>
  <si>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</si>
  <si>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</si>
  <si>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</si>
  <si>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</si>
  <si>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</si>
  <si>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Manufacture of engines and turbines, except aircraft, vehicle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</si>
  <si>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</si>
  <si>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</si>
  <si>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</si>
  <si>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</si>
  <si>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</si>
  <si>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</si>
  <si>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</si>
  <si>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</si>
  <si>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</si>
  <si>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</si>
  <si>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</si>
  <si>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</si>
  <si>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</si>
  <si>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INE397D01024</t>
  </si>
  <si>
    <t>BHARTI AIRTEL LTD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</si>
  <si>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</si>
  <si>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</si>
  <si>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</si>
  <si>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</si>
  <si>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</si>
  <si>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</si>
  <si>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</si>
  <si>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</si>
  <si>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</si>
  <si>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</si>
  <si>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</si>
  <si>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</si>
  <si>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</si>
  <si>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</si>
  <si>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</si>
  <si>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</si>
  <si>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</si>
  <si>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</si>
  <si>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</si>
  <si>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</si>
  <si>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</si>
  <si>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</si>
  <si>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</si>
  <si>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02A</t>
  </si>
  <si>
    <t>INE591G01017</t>
  </si>
  <si>
    <t>Coforge Ltd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</si>
  <si>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</si>
  <si>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</si>
  <si>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</si>
  <si>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</si>
  <si>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</si>
  <si>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</si>
  <si>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</si>
  <si>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NCA</t>
  </si>
  <si>
    <t>INE721A01013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</si>
  <si>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</si>
  <si>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</si>
  <si>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</si>
  <si>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</si>
  <si>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</si>
  <si>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</si>
  <si>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</si>
  <si>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</si>
  <si>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</si>
  <si>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</si>
  <si>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</si>
  <si>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</si>
  <si>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</si>
  <si>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</si>
  <si>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</si>
  <si>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</si>
  <si>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</si>
  <si>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</si>
  <si>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</si>
  <si>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</si>
  <si>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</si>
  <si>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</si>
  <si>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</si>
  <si>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</si>
  <si>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</si>
  <si>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</si>
  <si>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Infrastructure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</si>
  <si>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</si>
  <si>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</si>
  <si>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</si>
  <si>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</si>
  <si>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</si>
  <si>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INE918I01026</t>
  </si>
  <si>
    <t>BAJAJ FINSERV LTD</t>
  </si>
  <si>
    <t xml:space="preserve">Subtotal A </t>
  </si>
  <si>
    <t>Money Market Instruments:-</t>
  </si>
  <si>
    <t xml:space="preserve">  - Treasury Bills</t>
  </si>
  <si>
    <t>Nil</t>
  </si>
  <si>
    <t>CSG</t>
  </si>
  <si>
    <t>Mutual Funds</t>
  </si>
  <si>
    <t xml:space="preserve">  - Money Market Mutual Funds</t>
  </si>
  <si>
    <t>SDL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</si>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</sst>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164" fontId="0" fillId="0" borderId="0" xfId="2" applyFont="1"/>
    <xf numFmtId="14" fontId="5" fillId="0" borderId="0" xfId="1" applyNumberFormat="1" applyFont="1" applyAlignment="1">
      <alignment horizontal="left"/>
    </xf>
    <xf numFmtId="0" fontId="5" fillId="2" borderId="1" xfId="1" applyFont="1" applyFill="1" applyBorder="1"/>
    <xf numFmtId="0" fontId="5" fillId="2" borderId="2" xfId="1" applyFont="1" applyFill="1" applyBorder="1"/>
    <xf numFmtId="164" fontId="5" fillId="2" borderId="2" xfId="2" applyFont="1" applyFill="1" applyBorder="1"/>
    <xf numFmtId="0" fontId="5" fillId="2" borderId="3" xfId="1" applyFont="1" applyFill="1" applyBorder="1"/>
    <xf numFmtId="0" fontId="2" fillId="0" borderId="0" xfId="1" applyAlignment="1">
      <alignment vertical="top"/>
    </xf>
    <xf numFmtId="0" fontId="0" fillId="0" borderId="0" xfId="0" applyAlignment="1">
      <alignment horizontal="left" vertical="top"/>
    </xf>
    <xf numFmtId="0" fontId="2" fillId="0" borderId="4" xfId="1" applyBorder="1"/>
    <xf numFmtId="0" fontId="1" fillId="0" borderId="4" xfId="1" applyFont="1" applyBorder="1"/>
    <xf numFmtId="165" fontId="0" fillId="0" borderId="4" xfId="2" applyNumberFormat="1" applyFont="1" applyBorder="1"/>
    <xf numFmtId="10" fontId="0" fillId="0" borderId="4" xfId="3" applyNumberFormat="1" applyFont="1" applyFill="1" applyBorder="1"/>
    <xf numFmtId="164" fontId="0" fillId="0" borderId="5" xfId="2" quotePrefix="1" applyFont="1" applyFill="1" applyBorder="1"/>
    <xf numFmtId="0" fontId="7" fillId="3" borderId="6" xfId="0" applyFont="1" applyFill="1" applyBorder="1"/>
    <xf numFmtId="0" fontId="4" fillId="0" borderId="4" xfId="1" applyFont="1" applyBorder="1"/>
    <xf numFmtId="0" fontId="7" fillId="3" borderId="7" xfId="0" applyFont="1" applyFill="1" applyBorder="1"/>
    <xf numFmtId="0" fontId="2" fillId="0" borderId="4" xfId="1" applyBorder="1" applyAlignment="1">
      <alignment vertical="top"/>
    </xf>
    <xf numFmtId="164" fontId="0" fillId="0" borderId="4" xfId="2" applyFont="1" applyBorder="1" applyAlignment="1">
      <alignment horizontal="right" vertical="top"/>
    </xf>
    <xf numFmtId="4" fontId="0" fillId="0" borderId="4" xfId="1" applyNumberFormat="1" applyFont="1" applyBorder="1" applyAlignment="1">
      <alignment horizontal="right" vertical="top"/>
    </xf>
    <xf numFmtId="10" fontId="0" fillId="0" borderId="4" xfId="3" applyNumberFormat="1" applyFont="1" applyBorder="1"/>
    <xf numFmtId="0" fontId="2" fillId="0" borderId="4" xfId="1" quotePrefix="1" applyBorder="1"/>
    <xf numFmtId="0" fontId="3" fillId="2" borderId="4" xfId="1" applyFont="1" applyFill="1" applyBorder="1"/>
    <xf numFmtId="0" fontId="6" fillId="0" borderId="4" xfId="1" applyFont="1" applyBorder="1"/>
    <xf numFmtId="164" fontId="0" fillId="0" borderId="4" xfId="2" applyFont="1" applyBorder="1"/>
    <xf numFmtId="165" fontId="0" fillId="0" borderId="4" xfId="2" applyNumberFormat="1" applyFont="1" applyBorder="1" applyAlignment="1">
      <alignment horizontal="right" vertical="top"/>
    </xf>
    <xf numFmtId="165" fontId="8" fillId="0" borderId="4" xfId="2" applyNumberFormat="1" applyFont="1" applyFill="1" applyBorder="1" applyAlignment="1">
      <alignment vertical="center" wrapText="1"/>
    </xf>
    <xf numFmtId="9" fontId="0" fillId="0" borderId="4" xfId="3" applyFont="1" applyBorder="1"/>
    <xf numFmtId="0" fontId="3" fillId="0" borderId="4" xfId="1" applyFont="1" applyBorder="1"/>
    <xf numFmtId="0" fontId="5" fillId="0" borderId="4" xfId="1" applyFont="1" applyBorder="1" applyAlignment="1">
      <alignment vertical="top"/>
    </xf>
    <xf numFmtId="0" fontId="5" fillId="0" borderId="4" xfId="1" applyFont="1" applyBorder="1"/>
    <xf numFmtId="164" fontId="5" fillId="0" borderId="4" xfId="2" applyFont="1" applyBorder="1"/>
    <xf numFmtId="10" fontId="5" fillId="0" borderId="4" xfId="3" applyNumberFormat="1" applyFont="1" applyBorder="1"/>
    <xf numFmtId="165" fontId="2" fillId="0" borderId="0" xfId="1" applyNumberFormat="1"/>
    <xf numFmtId="164" fontId="0" fillId="0" borderId="4" xfId="0" applyNumberFormat="1" applyBorder="1"/>
    <xf numFmtId="166" fontId="2" fillId="0" borderId="4" xfId="1" applyNumberFormat="1" applyBorder="1" applyAlignment="1">
      <alignment horizontal="right" vertical="top"/>
    </xf>
    <xf numFmtId="164" fontId="0" fillId="0" borderId="4" xfId="2" applyFont="1" applyFill="1" applyBorder="1"/>
    <xf numFmtId="164" fontId="0" fillId="4" borderId="4" xfId="2" applyFont="1" applyFill="1" applyBorder="1" applyAlignment="1">
      <alignment horizontal="right"/>
    </xf>
    <xf numFmtId="10" fontId="0" fillId="0" borderId="0" xfId="3" applyNumberFormat="1" applyFont="1"/>
    <xf numFmtId="10" fontId="0" fillId="4" borderId="0" xfId="3" applyNumberFormat="1" applyFont="1" applyFill="1" applyBorder="1"/>
    <xf numFmtId="165" fontId="0" fillId="0" borderId="4" xfId="2" applyNumberFormat="1" applyFont="1" applyBorder="1" applyAlignment="1">
      <alignment vertical="top"/>
    </xf>
    <xf numFmtId="10" fontId="0" fillId="0" borderId="1" xfId="3" applyNumberFormat="1" applyFont="1" applyBorder="1" applyAlignment="1">
      <alignment vertical="center"/>
    </xf>
  </cellXfs>
  <cellStyles count="4">
    <cellStyle name="Comma 2" xfId="2" xr:uid="{5E7493CA-9A9B-4D79-A242-44D6A8F5B81A}"/>
    <cellStyle name="Normal" xfId="0" builtinId="0"/>
    <cellStyle name="Normal 2" xfId="1" xr:uid="{BC713DCE-A990-48CB-9BAE-ED22B98C333D}"/>
    <cellStyle name="Percent 2" xfId="3" xr:uid="{C766FB93-CD8B-482E-9D6A-AF78C2B3A562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5.%20August%202024\Website%20Upload-%20Portfolio\Portfolio_ABSLPM_Aug%202024.xlsx" TargetMode="External"/><Relationship Id="rId1" Type="http://schemas.openxmlformats.org/officeDocument/2006/relationships/externalLinkPath" Target="Portfolio_ABSLPM_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D2DF02-037C-4453-A711-E06B5B56FAFF}" name="Table13456768" displayName="Table13456768" ref="B6:H94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B2499C8C-B7F9-49BF-9FBC-E72080CC709C}" name="ISIN No." dataDxfId="6"/>
    <tableColumn id="2" xr3:uid="{890449E5-E445-426E-91BF-8C03FAFFDA82}" name="Name of the Instrument" dataDxfId="5"/>
    <tableColumn id="3" xr3:uid="{86D3FFD5-DD65-45B1-AE75-3E4FC9DCC19A}" name="Industry " dataDxfId="4"/>
    <tableColumn id="4" xr3:uid="{F9398775-F61A-4519-8F5F-FB014EF5DE03}" name="Quantity" dataDxfId="3"/>
    <tableColumn id="5" xr3:uid="{C7B8CAED-75DC-4519-98B4-5EB291EE9319}" name="Market Value" dataDxfId="2"/>
    <tableColumn id="6" xr3:uid="{5E454C66-9867-47EF-B6CA-0AF947C77E66}" name="% of Portfolio" dataDxfId="1" dataCellStyle="Percent">
      <calculatedColumnFormula>+F7/$F$107</calculatedColumnFormula>
    </tableColumn>
    <tableColumn id="7" xr3:uid="{BB03639B-F557-4D45-8249-3C2E0A301B9D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5AC26-5F1D-4AC3-9294-45A708E90D5D}">
  <sheetPr>
    <tabColor rgb="FF7030A0"/>
  </sheetPr>
  <dimension ref="A2:O148"/>
  <sheetViews>
    <sheetView showGridLines="0" tabSelected="1" topLeftCell="B1" zoomScaleNormal="100" zoomScaleSheetLayoutView="89" workbookViewId="0">
      <selection activeCell="C151" sqref="C151"/>
    </sheetView>
  </sheetViews>
  <sheetFormatPr defaultRowHeight="15" outlineLevelRow="1" x14ac:dyDescent="0.25"/>
  <cols>
    <col min="1" max="1" width="11.28515625" style="1" hidden="1" customWidth="1"/>
    <col min="2" max="2" width="16.5703125" style="1" customWidth="1"/>
    <col min="3" max="3" width="60.7109375" style="1" customWidth="1"/>
    <col min="4" max="4" width="34.140625" style="1" customWidth="1"/>
    <col min="5" max="5" width="19.42578125" style="4" customWidth="1"/>
    <col min="6" max="6" width="29.5703125" style="1" customWidth="1"/>
    <col min="7" max="7" width="20.5703125" style="1" customWidth="1"/>
    <col min="8" max="8" width="20.7109375" style="1" bestFit="1" customWidth="1"/>
    <col min="9" max="9" width="12" style="1" hidden="1" customWidth="1"/>
    <col min="10" max="11" width="0" style="1" hidden="1" customWidth="1"/>
    <col min="12" max="12" width="16.140625" style="1" hidden="1" customWidth="1"/>
    <col min="13" max="13" width="14" style="1" hidden="1" customWidth="1"/>
    <col min="14" max="14" width="0" style="1" hidden="1" customWidth="1"/>
    <col min="15" max="15" width="10" style="1" hidden="1" customWidth="1"/>
    <col min="16" max="33" width="0" style="1" hidden="1" customWidth="1"/>
    <col min="34" max="16384" width="9.140625" style="1"/>
  </cols>
  <sheetData>
    <row r="2" spans="1:8" x14ac:dyDescent="0.25">
      <c r="B2" s="2" t="s">
        <v>0</v>
      </c>
      <c r="D2" s="3" t="s">
        <v>1</v>
      </c>
    </row>
    <row r="3" spans="1:8" x14ac:dyDescent="0.25">
      <c r="A3" s="1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5">
        <v>45534</v>
      </c>
    </row>
    <row r="6" spans="1:8" x14ac:dyDescent="0.25">
      <c r="B6" s="6" t="s">
        <v>6</v>
      </c>
      <c r="C6" s="7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9" t="s">
        <v>12</v>
      </c>
    </row>
    <row r="7" spans="1:8" x14ac:dyDescent="0.25">
      <c r="A7" s="10"/>
      <c r="B7" s="11" t="s">
        <v>13</v>
      </c>
      <c r="C7" s="12" t="s">
        <v>14</v>
      </c>
      <c r="D7" s="13" t="s">
        <v>15</v>
      </c>
      <c r="E7" s="14">
        <v>10000</v>
      </c>
      <c r="F7" s="14">
        <v>715366</v>
      </c>
      <c r="G7" s="15">
        <f t="shared" ref="G7:G70" si="0">+F7/$F$107</f>
        <v>7.3763568987602043E-2</v>
      </c>
      <c r="H7" s="16"/>
    </row>
    <row r="8" spans="1:8" x14ac:dyDescent="0.25">
      <c r="A8" s="10"/>
      <c r="B8" s="11" t="s">
        <v>16</v>
      </c>
      <c r="C8" s="12" t="s">
        <v>17</v>
      </c>
      <c r="D8" s="13" t="s">
        <v>15</v>
      </c>
      <c r="E8" s="14">
        <v>12700</v>
      </c>
      <c r="F8" s="14">
        <v>1224754.98</v>
      </c>
      <c r="G8" s="15">
        <f t="shared" si="0"/>
        <v>0.12628821954096106</v>
      </c>
      <c r="H8" s="16"/>
    </row>
    <row r="9" spans="1:8" x14ac:dyDescent="0.25">
      <c r="A9" s="10"/>
      <c r="B9" s="11" t="s">
        <v>18</v>
      </c>
      <c r="C9" s="12" t="s">
        <v>19</v>
      </c>
      <c r="D9" s="13" t="s">
        <v>15</v>
      </c>
      <c r="E9" s="14">
        <v>20000</v>
      </c>
      <c r="F9" s="14">
        <v>2024172</v>
      </c>
      <c r="G9" s="15">
        <f t="shared" si="0"/>
        <v>0.20871854542258422</v>
      </c>
      <c r="H9" s="16"/>
    </row>
    <row r="10" spans="1:8" x14ac:dyDescent="0.25">
      <c r="A10" s="10"/>
      <c r="B10" s="11" t="s">
        <v>20</v>
      </c>
      <c r="C10" s="12" t="s">
        <v>21</v>
      </c>
      <c r="D10" s="13" t="s">
        <v>15</v>
      </c>
      <c r="E10" s="14">
        <v>20000</v>
      </c>
      <c r="F10" s="14">
        <v>2057550</v>
      </c>
      <c r="G10" s="15">
        <f t="shared" si="0"/>
        <v>0.21216025275235414</v>
      </c>
      <c r="H10" s="16"/>
    </row>
    <row r="11" spans="1:8" x14ac:dyDescent="0.25">
      <c r="A11" s="10"/>
      <c r="B11" s="11" t="s">
        <v>22</v>
      </c>
      <c r="C11" s="12" t="s">
        <v>23</v>
      </c>
      <c r="D11" s="13" t="s">
        <v>15</v>
      </c>
      <c r="E11" s="14">
        <v>1000</v>
      </c>
      <c r="F11" s="14">
        <v>101636.2</v>
      </c>
      <c r="G11" s="15">
        <f t="shared" si="0"/>
        <v>1.048001841062857E-2</v>
      </c>
      <c r="H11" s="16"/>
    </row>
    <row r="12" spans="1:8" x14ac:dyDescent="0.25">
      <c r="A12" s="10"/>
      <c r="B12" s="11" t="s">
        <v>24</v>
      </c>
      <c r="C12" s="12" t="s">
        <v>25</v>
      </c>
      <c r="D12" s="13" t="s">
        <v>15</v>
      </c>
      <c r="E12" s="14">
        <v>5000</v>
      </c>
      <c r="F12" s="14">
        <v>520407.5</v>
      </c>
      <c r="G12" s="15">
        <f t="shared" si="0"/>
        <v>5.3660803739506081E-2</v>
      </c>
      <c r="H12" s="16"/>
    </row>
    <row r="13" spans="1:8" x14ac:dyDescent="0.25">
      <c r="A13" s="10"/>
      <c r="B13" s="11" t="s">
        <v>26</v>
      </c>
      <c r="C13" s="12" t="s">
        <v>27</v>
      </c>
      <c r="D13" s="12" t="s">
        <v>28</v>
      </c>
      <c r="E13" s="14">
        <v>1</v>
      </c>
      <c r="F13" s="14">
        <v>1193.25</v>
      </c>
      <c r="G13" s="15">
        <f t="shared" si="0"/>
        <v>1.2303964501312074E-4</v>
      </c>
      <c r="H13" s="16"/>
    </row>
    <row r="14" spans="1:8" x14ac:dyDescent="0.25">
      <c r="A14" s="10"/>
      <c r="B14" s="11" t="s">
        <v>29</v>
      </c>
      <c r="C14" s="12" t="s">
        <v>30</v>
      </c>
      <c r="D14" s="12" t="s">
        <v>31</v>
      </c>
      <c r="E14" s="14">
        <v>34</v>
      </c>
      <c r="F14" s="14">
        <v>102654.5</v>
      </c>
      <c r="G14" s="15">
        <f t="shared" si="0"/>
        <v>1.0585018427822671E-2</v>
      </c>
      <c r="H14" s="16"/>
    </row>
    <row r="15" spans="1:8" x14ac:dyDescent="0.25">
      <c r="A15" s="10"/>
      <c r="B15" s="11" t="s">
        <v>32</v>
      </c>
      <c r="C15" s="12" t="s">
        <v>33</v>
      </c>
      <c r="D15" s="12" t="s">
        <v>34</v>
      </c>
      <c r="E15" s="14">
        <v>1</v>
      </c>
      <c r="F15" s="14">
        <v>6893.1</v>
      </c>
      <c r="G15" s="15">
        <f t="shared" si="0"/>
        <v>7.1076855398277195E-4</v>
      </c>
      <c r="H15" s="16"/>
    </row>
    <row r="16" spans="1:8" x14ac:dyDescent="0.25">
      <c r="A16" s="10"/>
      <c r="B16" s="11" t="s">
        <v>35</v>
      </c>
      <c r="C16" s="12" t="s">
        <v>36</v>
      </c>
      <c r="D16" s="12" t="s">
        <v>37</v>
      </c>
      <c r="E16" s="14">
        <v>4</v>
      </c>
      <c r="F16" s="14">
        <v>7677.4</v>
      </c>
      <c r="G16" s="15">
        <f t="shared" si="0"/>
        <v>7.9164011784934685E-4</v>
      </c>
      <c r="H16" s="16"/>
    </row>
    <row r="17" spans="1:8" x14ac:dyDescent="0.25">
      <c r="A17" s="10"/>
      <c r="B17" s="11" t="s">
        <v>38</v>
      </c>
      <c r="C17" s="12" t="s">
        <v>39</v>
      </c>
      <c r="D17" s="12" t="s">
        <v>40</v>
      </c>
      <c r="E17" s="14">
        <v>39</v>
      </c>
      <c r="F17" s="14">
        <v>75804.3</v>
      </c>
      <c r="G17" s="15">
        <f t="shared" si="0"/>
        <v>7.8164124554520077E-3</v>
      </c>
      <c r="H17" s="16"/>
    </row>
    <row r="18" spans="1:8" x14ac:dyDescent="0.25">
      <c r="A18" s="10"/>
      <c r="B18" s="11" t="s">
        <v>41</v>
      </c>
      <c r="C18" s="12" t="s">
        <v>42</v>
      </c>
      <c r="D18" s="12" t="s">
        <v>43</v>
      </c>
      <c r="E18" s="14">
        <v>19</v>
      </c>
      <c r="F18" s="14">
        <v>12105.85</v>
      </c>
      <c r="G18" s="15">
        <f t="shared" si="0"/>
        <v>1.2482710970727741E-3</v>
      </c>
      <c r="H18" s="16"/>
    </row>
    <row r="19" spans="1:8" x14ac:dyDescent="0.25">
      <c r="A19" s="10"/>
      <c r="B19" s="11" t="s">
        <v>44</v>
      </c>
      <c r="C19" s="12" t="s">
        <v>45</v>
      </c>
      <c r="D19" s="12" t="s">
        <v>46</v>
      </c>
      <c r="E19" s="14">
        <v>16</v>
      </c>
      <c r="F19" s="14">
        <v>59274.400000000001</v>
      </c>
      <c r="G19" s="15">
        <f t="shared" si="0"/>
        <v>6.1119640765688026E-3</v>
      </c>
      <c r="H19" s="16"/>
    </row>
    <row r="20" spans="1:8" x14ac:dyDescent="0.25">
      <c r="A20" s="10"/>
      <c r="B20" s="11" t="s">
        <v>47</v>
      </c>
      <c r="C20" s="12" t="s">
        <v>48</v>
      </c>
      <c r="D20" s="12" t="s">
        <v>49</v>
      </c>
      <c r="E20" s="14">
        <v>13</v>
      </c>
      <c r="F20" s="14">
        <v>8056.75</v>
      </c>
      <c r="G20" s="15">
        <f t="shared" si="0"/>
        <v>8.3075605276300901E-4</v>
      </c>
      <c r="H20" s="16"/>
    </row>
    <row r="21" spans="1:8" x14ac:dyDescent="0.25">
      <c r="A21" s="10"/>
      <c r="B21" s="11" t="s">
        <v>50</v>
      </c>
      <c r="C21" s="12" t="s">
        <v>51</v>
      </c>
      <c r="D21" s="12" t="s">
        <v>52</v>
      </c>
      <c r="E21" s="14">
        <v>7</v>
      </c>
      <c r="F21" s="14">
        <v>21887.599999999999</v>
      </c>
      <c r="G21" s="15">
        <f t="shared" si="0"/>
        <v>2.2568971583399803E-3</v>
      </c>
      <c r="H21" s="16"/>
    </row>
    <row r="22" spans="1:8" x14ac:dyDescent="0.25">
      <c r="A22" s="10"/>
      <c r="B22" s="11" t="s">
        <v>53</v>
      </c>
      <c r="C22" s="12" t="s">
        <v>54</v>
      </c>
      <c r="D22" s="12" t="s">
        <v>55</v>
      </c>
      <c r="E22" s="14">
        <v>31</v>
      </c>
      <c r="F22" s="14">
        <v>7753.1</v>
      </c>
      <c r="G22" s="15">
        <f t="shared" si="0"/>
        <v>7.9944577561384992E-4</v>
      </c>
      <c r="H22" s="16"/>
    </row>
    <row r="23" spans="1:8" x14ac:dyDescent="0.25">
      <c r="A23" s="10"/>
      <c r="B23" s="11" t="s">
        <v>56</v>
      </c>
      <c r="C23" s="12" t="s">
        <v>57</v>
      </c>
      <c r="D23" s="12" t="s">
        <v>31</v>
      </c>
      <c r="E23" s="14">
        <v>52</v>
      </c>
      <c r="F23" s="14">
        <v>18597.8</v>
      </c>
      <c r="G23" s="15">
        <f t="shared" si="0"/>
        <v>1.9176758516865843E-3</v>
      </c>
      <c r="H23" s="16"/>
    </row>
    <row r="24" spans="1:8" x14ac:dyDescent="0.25">
      <c r="A24" s="10"/>
      <c r="B24" s="11" t="s">
        <v>58</v>
      </c>
      <c r="C24" s="12" t="s">
        <v>59</v>
      </c>
      <c r="D24" s="12" t="s">
        <v>60</v>
      </c>
      <c r="E24" s="14">
        <v>11</v>
      </c>
      <c r="F24" s="14">
        <v>30558</v>
      </c>
      <c r="G24" s="15">
        <f t="shared" si="0"/>
        <v>3.1509285332586997E-3</v>
      </c>
      <c r="H24" s="16"/>
    </row>
    <row r="25" spans="1:8" x14ac:dyDescent="0.25">
      <c r="A25" s="10"/>
      <c r="B25" s="11" t="s">
        <v>61</v>
      </c>
      <c r="C25" s="12" t="s">
        <v>62</v>
      </c>
      <c r="D25" s="12" t="s">
        <v>63</v>
      </c>
      <c r="E25" s="14">
        <v>33</v>
      </c>
      <c r="F25" s="14">
        <v>23144.55</v>
      </c>
      <c r="G25" s="15">
        <f t="shared" si="0"/>
        <v>2.3865051045367054E-3</v>
      </c>
      <c r="H25" s="16"/>
    </row>
    <row r="26" spans="1:8" x14ac:dyDescent="0.25">
      <c r="A26" s="10"/>
      <c r="B26" s="11" t="s">
        <v>64</v>
      </c>
      <c r="C26" s="12" t="s">
        <v>65</v>
      </c>
      <c r="D26" s="12" t="s">
        <v>55</v>
      </c>
      <c r="E26" s="14">
        <v>74</v>
      </c>
      <c r="F26" s="14">
        <v>121130.6</v>
      </c>
      <c r="G26" s="15">
        <f t="shared" si="0"/>
        <v>1.2490145421517974E-2</v>
      </c>
      <c r="H26" s="16"/>
    </row>
    <row r="27" spans="1:8" x14ac:dyDescent="0.25">
      <c r="A27" s="10"/>
      <c r="B27" s="11" t="s">
        <v>66</v>
      </c>
      <c r="C27" s="12" t="s">
        <v>67</v>
      </c>
      <c r="D27" s="12" t="s">
        <v>68</v>
      </c>
      <c r="E27" s="14">
        <v>15</v>
      </c>
      <c r="F27" s="14">
        <v>27324.75</v>
      </c>
      <c r="G27" s="15">
        <f t="shared" si="0"/>
        <v>2.8175382694927893E-3</v>
      </c>
      <c r="H27" s="16"/>
    </row>
    <row r="28" spans="1:8" x14ac:dyDescent="0.25">
      <c r="A28" s="10"/>
      <c r="B28" s="11" t="s">
        <v>69</v>
      </c>
      <c r="C28" s="12" t="s">
        <v>70</v>
      </c>
      <c r="D28" s="12" t="s">
        <v>68</v>
      </c>
      <c r="E28" s="14">
        <v>10</v>
      </c>
      <c r="F28" s="14">
        <v>16549</v>
      </c>
      <c r="G28" s="15">
        <f t="shared" si="0"/>
        <v>1.7064178381078023E-3</v>
      </c>
      <c r="H28" s="16"/>
    </row>
    <row r="29" spans="1:8" x14ac:dyDescent="0.25">
      <c r="A29" s="10"/>
      <c r="B29" s="11" t="s">
        <v>71</v>
      </c>
      <c r="C29" s="12" t="s">
        <v>72</v>
      </c>
      <c r="D29" s="12" t="s">
        <v>55</v>
      </c>
      <c r="E29" s="14">
        <v>55</v>
      </c>
      <c r="F29" s="14">
        <v>44858</v>
      </c>
      <c r="G29" s="15">
        <f t="shared" si="0"/>
        <v>4.6254451254963925E-3</v>
      </c>
      <c r="H29" s="16"/>
    </row>
    <row r="30" spans="1:8" x14ac:dyDescent="0.25">
      <c r="A30" s="10"/>
      <c r="B30" s="11" t="s">
        <v>73</v>
      </c>
      <c r="C30" s="12" t="s">
        <v>74</v>
      </c>
      <c r="D30" s="12" t="s">
        <v>75</v>
      </c>
      <c r="E30" s="14">
        <v>2</v>
      </c>
      <c r="F30" s="14">
        <v>9921</v>
      </c>
      <c r="G30" s="15">
        <f t="shared" si="0"/>
        <v>1.0229845532580522E-3</v>
      </c>
      <c r="H30" s="16"/>
    </row>
    <row r="31" spans="1:8" x14ac:dyDescent="0.25">
      <c r="A31" s="10"/>
      <c r="B31" s="11" t="s">
        <v>76</v>
      </c>
      <c r="C31" s="12" t="s">
        <v>77</v>
      </c>
      <c r="D31" s="12" t="s">
        <v>78</v>
      </c>
      <c r="E31" s="14">
        <v>15</v>
      </c>
      <c r="F31" s="14">
        <v>10250.25</v>
      </c>
      <c r="G31" s="15">
        <f t="shared" si="0"/>
        <v>1.056934524446462E-3</v>
      </c>
      <c r="H31" s="16"/>
    </row>
    <row r="32" spans="1:8" x14ac:dyDescent="0.25">
      <c r="A32" s="10"/>
      <c r="B32" s="11" t="s">
        <v>79</v>
      </c>
      <c r="C32" s="12" t="s">
        <v>80</v>
      </c>
      <c r="D32" s="12" t="s">
        <v>40</v>
      </c>
      <c r="E32" s="14">
        <v>3</v>
      </c>
      <c r="F32" s="14">
        <v>1615.2</v>
      </c>
      <c r="G32" s="15">
        <f t="shared" si="0"/>
        <v>1.665481957889735E-4</v>
      </c>
      <c r="H32" s="16"/>
    </row>
    <row r="33" spans="1:8" x14ac:dyDescent="0.25">
      <c r="A33" s="10"/>
      <c r="B33" s="11" t="s">
        <v>81</v>
      </c>
      <c r="C33" s="12" t="s">
        <v>82</v>
      </c>
      <c r="D33" s="12" t="s">
        <v>83</v>
      </c>
      <c r="E33" s="14">
        <v>86</v>
      </c>
      <c r="F33" s="14">
        <v>13137.36</v>
      </c>
      <c r="G33" s="15">
        <f t="shared" si="0"/>
        <v>1.3546332376363477E-3</v>
      </c>
      <c r="H33" s="16"/>
    </row>
    <row r="34" spans="1:8" x14ac:dyDescent="0.25">
      <c r="A34" s="10"/>
      <c r="B34" s="11" t="s">
        <v>84</v>
      </c>
      <c r="C34" s="12" t="s">
        <v>85</v>
      </c>
      <c r="D34" s="12" t="s">
        <v>68</v>
      </c>
      <c r="E34" s="14">
        <v>2</v>
      </c>
      <c r="F34" s="14">
        <v>14062.7</v>
      </c>
      <c r="G34" s="15">
        <f t="shared" si="0"/>
        <v>1.4500478658504195E-3</v>
      </c>
      <c r="H34" s="16"/>
    </row>
    <row r="35" spans="1:8" x14ac:dyDescent="0.25">
      <c r="A35" s="10"/>
      <c r="B35" s="11" t="s">
        <v>86</v>
      </c>
      <c r="C35" s="12" t="s">
        <v>87</v>
      </c>
      <c r="D35" s="12" t="s">
        <v>55</v>
      </c>
      <c r="E35" s="14">
        <v>84</v>
      </c>
      <c r="F35" s="14">
        <v>103252.8</v>
      </c>
      <c r="G35" s="15">
        <f t="shared" si="0"/>
        <v>1.0646710964685316E-2</v>
      </c>
      <c r="H35" s="16"/>
    </row>
    <row r="36" spans="1:8" x14ac:dyDescent="0.25">
      <c r="A36" s="10"/>
      <c r="B36" s="11" t="s">
        <v>88</v>
      </c>
      <c r="C36" s="12" t="s">
        <v>89</v>
      </c>
      <c r="D36" s="12" t="s">
        <v>55</v>
      </c>
      <c r="E36" s="14">
        <v>14</v>
      </c>
      <c r="F36" s="14">
        <v>19953.5</v>
      </c>
      <c r="G36" s="15">
        <f t="shared" si="0"/>
        <v>2.0574662114136223E-3</v>
      </c>
      <c r="H36" s="16"/>
    </row>
    <row r="37" spans="1:8" x14ac:dyDescent="0.25">
      <c r="A37" s="10"/>
      <c r="B37" s="11" t="s">
        <v>90</v>
      </c>
      <c r="C37" s="12" t="s">
        <v>91</v>
      </c>
      <c r="D37" s="12" t="s">
        <v>92</v>
      </c>
      <c r="E37" s="14">
        <v>8</v>
      </c>
      <c r="F37" s="14">
        <v>22443.200000000001</v>
      </c>
      <c r="G37" s="15">
        <f t="shared" si="0"/>
        <v>2.3141867680355932E-3</v>
      </c>
      <c r="H37" s="16"/>
    </row>
    <row r="38" spans="1:8" x14ac:dyDescent="0.25">
      <c r="A38" s="10"/>
      <c r="B38" s="11" t="s">
        <v>93</v>
      </c>
      <c r="C38" s="12" t="s">
        <v>94</v>
      </c>
      <c r="D38" s="12" t="s">
        <v>95</v>
      </c>
      <c r="E38" s="14">
        <v>1</v>
      </c>
      <c r="F38" s="14">
        <v>7936.05</v>
      </c>
      <c r="G38" s="15">
        <f t="shared" si="0"/>
        <v>8.1831030782013564E-4</v>
      </c>
      <c r="H38" s="16"/>
    </row>
    <row r="39" spans="1:8" x14ac:dyDescent="0.25">
      <c r="A39" s="10"/>
      <c r="B39" s="11" t="s">
        <v>96</v>
      </c>
      <c r="C39" s="12" t="s">
        <v>97</v>
      </c>
      <c r="D39" s="12" t="s">
        <v>49</v>
      </c>
      <c r="E39" s="14">
        <v>5</v>
      </c>
      <c r="F39" s="14">
        <v>7278</v>
      </c>
      <c r="G39" s="15">
        <f t="shared" si="0"/>
        <v>7.5045676631509974E-4</v>
      </c>
      <c r="H39" s="16"/>
    </row>
    <row r="40" spans="1:8" x14ac:dyDescent="0.25">
      <c r="A40" s="10"/>
      <c r="B40" s="11" t="s">
        <v>98</v>
      </c>
      <c r="C40" s="12" t="s">
        <v>99</v>
      </c>
      <c r="D40" s="12" t="s">
        <v>28</v>
      </c>
      <c r="E40" s="14">
        <v>48</v>
      </c>
      <c r="F40" s="14">
        <v>22008</v>
      </c>
      <c r="G40" s="15">
        <f t="shared" si="0"/>
        <v>2.2693119693683312E-3</v>
      </c>
      <c r="H40" s="16"/>
    </row>
    <row r="41" spans="1:8" x14ac:dyDescent="0.25">
      <c r="A41" s="10"/>
      <c r="B41" s="11" t="s">
        <v>100</v>
      </c>
      <c r="C41" s="12" t="s">
        <v>101</v>
      </c>
      <c r="D41" s="12" t="s">
        <v>102</v>
      </c>
      <c r="E41" s="14">
        <v>7</v>
      </c>
      <c r="F41" s="14">
        <v>12952.1</v>
      </c>
      <c r="G41" s="15">
        <f t="shared" si="0"/>
        <v>1.3355305142882391E-3</v>
      </c>
      <c r="H41" s="16"/>
    </row>
    <row r="42" spans="1:8" x14ac:dyDescent="0.25">
      <c r="A42" s="10"/>
      <c r="B42" s="11" t="s">
        <v>103</v>
      </c>
      <c r="C42" s="12" t="s">
        <v>104</v>
      </c>
      <c r="D42" s="12" t="s">
        <v>105</v>
      </c>
      <c r="E42" s="14">
        <v>62</v>
      </c>
      <c r="F42" s="14">
        <v>14736.78</v>
      </c>
      <c r="G42" s="15">
        <f t="shared" si="0"/>
        <v>1.5195543095214393E-3</v>
      </c>
      <c r="H42" s="16"/>
    </row>
    <row r="43" spans="1:8" x14ac:dyDescent="0.25">
      <c r="A43" s="10"/>
      <c r="B43" s="11" t="s">
        <v>106</v>
      </c>
      <c r="C43" s="12" t="s">
        <v>107</v>
      </c>
      <c r="D43" s="12" t="s">
        <v>108</v>
      </c>
      <c r="E43" s="14">
        <v>5</v>
      </c>
      <c r="F43" s="14">
        <v>9809.25</v>
      </c>
      <c r="G43" s="15">
        <f t="shared" si="0"/>
        <v>1.0114616700984324E-3</v>
      </c>
      <c r="H43" s="16"/>
    </row>
    <row r="44" spans="1:8" ht="13.5" customHeight="1" x14ac:dyDescent="0.25">
      <c r="A44" s="10"/>
      <c r="B44" s="11" t="s">
        <v>109</v>
      </c>
      <c r="C44" s="12" t="s">
        <v>110</v>
      </c>
      <c r="D44" s="12" t="s">
        <v>111</v>
      </c>
      <c r="E44" s="14">
        <v>2</v>
      </c>
      <c r="F44" s="14">
        <v>8745.6</v>
      </c>
      <c r="G44" s="15">
        <f t="shared" si="0"/>
        <v>9.0178547615901846E-4</v>
      </c>
      <c r="H44" s="16"/>
    </row>
    <row r="45" spans="1:8" x14ac:dyDescent="0.25">
      <c r="A45" s="10"/>
      <c r="B45" s="11" t="s">
        <v>112</v>
      </c>
      <c r="C45" s="12" t="s">
        <v>113</v>
      </c>
      <c r="D45" s="12" t="s">
        <v>114</v>
      </c>
      <c r="E45" s="14">
        <v>106</v>
      </c>
      <c r="F45" s="14">
        <v>53201.4</v>
      </c>
      <c r="G45" s="15">
        <f t="shared" si="0"/>
        <v>5.4857585335856204E-3</v>
      </c>
      <c r="H45" s="16"/>
    </row>
    <row r="46" spans="1:8" x14ac:dyDescent="0.25">
      <c r="A46" s="10"/>
      <c r="B46" s="11" t="s">
        <v>115</v>
      </c>
      <c r="C46" s="12" t="s">
        <v>116</v>
      </c>
      <c r="D46" s="12" t="s">
        <v>117</v>
      </c>
      <c r="E46" s="14">
        <v>16</v>
      </c>
      <c r="F46" s="14">
        <v>17781.599999999999</v>
      </c>
      <c r="G46" s="15">
        <f t="shared" si="0"/>
        <v>1.8335149815757869E-3</v>
      </c>
      <c r="H46" s="16"/>
    </row>
    <row r="47" spans="1:8" x14ac:dyDescent="0.25">
      <c r="A47" s="10"/>
      <c r="B47" s="11" t="s">
        <v>118</v>
      </c>
      <c r="C47" s="12" t="s">
        <v>119</v>
      </c>
      <c r="D47" s="12" t="s">
        <v>75</v>
      </c>
      <c r="E47" s="14">
        <v>3</v>
      </c>
      <c r="F47" s="14">
        <v>16366.2</v>
      </c>
      <c r="G47" s="15">
        <f t="shared" si="0"/>
        <v>1.6875687728587778E-3</v>
      </c>
      <c r="H47" s="16"/>
    </row>
    <row r="48" spans="1:8" x14ac:dyDescent="0.25">
      <c r="A48" s="10"/>
      <c r="B48" s="11" t="s">
        <v>120</v>
      </c>
      <c r="C48" s="12" t="s">
        <v>121</v>
      </c>
      <c r="D48" s="12" t="s">
        <v>122</v>
      </c>
      <c r="E48" s="14">
        <v>5</v>
      </c>
      <c r="F48" s="14">
        <v>9496.75</v>
      </c>
      <c r="G48" s="15">
        <f t="shared" si="0"/>
        <v>9.7923884247086055E-4</v>
      </c>
      <c r="H48" s="16"/>
    </row>
    <row r="49" spans="1:15" x14ac:dyDescent="0.25">
      <c r="A49" s="10"/>
      <c r="B49" s="11" t="s">
        <v>123</v>
      </c>
      <c r="C49" s="12" t="s">
        <v>124</v>
      </c>
      <c r="D49" s="12" t="s">
        <v>125</v>
      </c>
      <c r="E49" s="14">
        <v>8</v>
      </c>
      <c r="F49" s="14">
        <v>8598.7999999999993</v>
      </c>
      <c r="G49" s="15">
        <f t="shared" si="0"/>
        <v>8.8664848065269015E-4</v>
      </c>
      <c r="H49" s="16"/>
    </row>
    <row r="50" spans="1:15" x14ac:dyDescent="0.25">
      <c r="A50" s="10"/>
      <c r="B50" s="11" t="s">
        <v>126</v>
      </c>
      <c r="C50" s="12" t="s">
        <v>127</v>
      </c>
      <c r="D50" s="12" t="s">
        <v>128</v>
      </c>
      <c r="E50" s="14">
        <v>13</v>
      </c>
      <c r="F50" s="14">
        <v>15601.95</v>
      </c>
      <c r="G50" s="15">
        <f t="shared" si="0"/>
        <v>1.6087646256127879E-3</v>
      </c>
      <c r="H50" s="16"/>
    </row>
    <row r="51" spans="1:15" x14ac:dyDescent="0.25">
      <c r="A51" s="10"/>
      <c r="B51" s="11" t="s">
        <v>129</v>
      </c>
      <c r="C51" s="12" t="s">
        <v>130</v>
      </c>
      <c r="D51" s="12" t="s">
        <v>131</v>
      </c>
      <c r="E51" s="14">
        <v>2</v>
      </c>
      <c r="F51" s="14">
        <v>9854.9</v>
      </c>
      <c r="G51" s="15">
        <f t="shared" si="0"/>
        <v>1.0161687807582682E-3</v>
      </c>
      <c r="H51" s="16"/>
    </row>
    <row r="52" spans="1:15" x14ac:dyDescent="0.25">
      <c r="A52" s="10"/>
      <c r="B52" s="11" t="s">
        <v>132</v>
      </c>
      <c r="C52" s="12" t="s">
        <v>133</v>
      </c>
      <c r="D52" s="12" t="s">
        <v>134</v>
      </c>
      <c r="E52" s="14">
        <v>14</v>
      </c>
      <c r="F52" s="14">
        <v>9060.1</v>
      </c>
      <c r="G52" s="15">
        <f t="shared" si="0"/>
        <v>9.3421452988340684E-4</v>
      </c>
      <c r="H52" s="16"/>
    </row>
    <row r="53" spans="1:15" x14ac:dyDescent="0.25">
      <c r="A53" s="10"/>
      <c r="B53" s="11" t="s">
        <v>135</v>
      </c>
      <c r="C53" s="12" t="s">
        <v>136</v>
      </c>
      <c r="D53" s="12" t="s">
        <v>137</v>
      </c>
      <c r="E53" s="14">
        <v>12</v>
      </c>
      <c r="F53" s="14">
        <v>18010.8</v>
      </c>
      <c r="G53" s="15">
        <f t="shared" si="0"/>
        <v>1.8571484922709533E-3</v>
      </c>
      <c r="H53" s="16"/>
      <c r="L53" s="12"/>
      <c r="M53" s="12"/>
      <c r="N53" s="12"/>
      <c r="O53" s="12"/>
    </row>
    <row r="54" spans="1:15" x14ac:dyDescent="0.25">
      <c r="A54" s="10"/>
      <c r="B54" s="11" t="s">
        <v>138</v>
      </c>
      <c r="C54" s="12" t="s">
        <v>139</v>
      </c>
      <c r="D54" s="12" t="s">
        <v>140</v>
      </c>
      <c r="E54" s="14">
        <v>56</v>
      </c>
      <c r="F54" s="14">
        <v>18522</v>
      </c>
      <c r="G54" s="15">
        <f t="shared" si="0"/>
        <v>1.9098598826172407E-3</v>
      </c>
      <c r="H54" s="16"/>
      <c r="L54" s="12"/>
      <c r="M54" s="12"/>
      <c r="N54" s="12"/>
      <c r="O54" s="12"/>
    </row>
    <row r="55" spans="1:15" x14ac:dyDescent="0.25">
      <c r="A55" s="10"/>
      <c r="B55" s="11" t="s">
        <v>141</v>
      </c>
      <c r="C55" s="12" t="s">
        <v>142</v>
      </c>
      <c r="D55" s="12" t="s">
        <v>40</v>
      </c>
      <c r="E55" s="14">
        <v>2</v>
      </c>
      <c r="F55" s="14">
        <v>12312.1</v>
      </c>
      <c r="G55" s="15">
        <f t="shared" si="0"/>
        <v>1.2695381633069716E-3</v>
      </c>
      <c r="H55" s="16"/>
      <c r="L55" s="12"/>
      <c r="M55" s="12"/>
      <c r="N55" s="12"/>
      <c r="O55" s="12"/>
    </row>
    <row r="56" spans="1:15" x14ac:dyDescent="0.25">
      <c r="A56" s="10"/>
      <c r="B56" s="11" t="s">
        <v>143</v>
      </c>
      <c r="C56" s="12" t="s">
        <v>144</v>
      </c>
      <c r="D56" s="12" t="s">
        <v>145</v>
      </c>
      <c r="E56" s="14">
        <v>3</v>
      </c>
      <c r="F56" s="14">
        <v>17565.75</v>
      </c>
      <c r="G56" s="15">
        <f t="shared" si="0"/>
        <v>1.8112580300768705E-3</v>
      </c>
      <c r="H56" s="16"/>
      <c r="L56" s="12"/>
      <c r="M56" s="12"/>
      <c r="N56" s="12"/>
      <c r="O56" s="12"/>
    </row>
    <row r="57" spans="1:15" x14ac:dyDescent="0.25">
      <c r="A57" s="10"/>
      <c r="B57" s="11" t="s">
        <v>146</v>
      </c>
      <c r="C57" s="12" t="s">
        <v>147</v>
      </c>
      <c r="D57" s="12" t="s">
        <v>55</v>
      </c>
      <c r="E57" s="14">
        <v>19</v>
      </c>
      <c r="F57" s="14">
        <v>33835.199999999997</v>
      </c>
      <c r="G57" s="15">
        <f t="shared" si="0"/>
        <v>3.4888506155021518E-3</v>
      </c>
      <c r="H57" s="16"/>
      <c r="L57" s="12"/>
      <c r="M57" s="12"/>
      <c r="N57" s="12"/>
      <c r="O57" s="12"/>
    </row>
    <row r="58" spans="1:15" x14ac:dyDescent="0.25">
      <c r="A58" s="10"/>
      <c r="B58" s="11" t="s">
        <v>148</v>
      </c>
      <c r="C58" s="12" t="s">
        <v>149</v>
      </c>
      <c r="D58" s="12" t="s">
        <v>55</v>
      </c>
      <c r="E58" s="14">
        <v>39</v>
      </c>
      <c r="F58" s="14">
        <v>45834.75</v>
      </c>
      <c r="G58" s="15">
        <f t="shared" si="0"/>
        <v>4.7261607955291314E-3</v>
      </c>
      <c r="H58" s="16"/>
      <c r="L58" s="12"/>
      <c r="M58" s="12"/>
      <c r="N58" s="12"/>
      <c r="O58" s="12"/>
    </row>
    <row r="59" spans="1:15" outlineLevel="1" x14ac:dyDescent="0.25">
      <c r="A59" s="10"/>
      <c r="B59" s="11" t="s">
        <v>150</v>
      </c>
      <c r="C59" s="12" t="s">
        <v>151</v>
      </c>
      <c r="D59" s="12" t="s">
        <v>152</v>
      </c>
      <c r="E59" s="14">
        <v>5</v>
      </c>
      <c r="F59" s="14">
        <v>12503.75</v>
      </c>
      <c r="G59" s="15">
        <f t="shared" si="0"/>
        <v>1.2892997790344089E-3</v>
      </c>
      <c r="H59" s="16"/>
      <c r="L59" s="12"/>
      <c r="M59" s="12"/>
      <c r="N59" s="12"/>
      <c r="O59" s="12"/>
    </row>
    <row r="60" spans="1:15" outlineLevel="1" x14ac:dyDescent="0.25">
      <c r="A60" s="10"/>
      <c r="B60" s="11" t="s">
        <v>153</v>
      </c>
      <c r="C60" s="12" t="s">
        <v>154</v>
      </c>
      <c r="D60" s="12" t="s">
        <v>155</v>
      </c>
      <c r="E60" s="14">
        <v>15</v>
      </c>
      <c r="F60" s="14">
        <v>6519.75</v>
      </c>
      <c r="G60" s="15">
        <f t="shared" si="0"/>
        <v>6.7227129735955918E-4</v>
      </c>
      <c r="H60" s="16"/>
      <c r="L60" s="12"/>
      <c r="M60" s="12"/>
      <c r="N60" s="12"/>
      <c r="O60" s="12"/>
    </row>
    <row r="61" spans="1:15" outlineLevel="1" x14ac:dyDescent="0.25">
      <c r="A61" s="10"/>
      <c r="B61" s="11" t="s">
        <v>156</v>
      </c>
      <c r="C61" s="12" t="s">
        <v>157</v>
      </c>
      <c r="D61" s="12" t="s">
        <v>158</v>
      </c>
      <c r="E61" s="14">
        <v>1</v>
      </c>
      <c r="F61" s="14">
        <v>3640.35</v>
      </c>
      <c r="G61" s="15">
        <f t="shared" si="0"/>
        <v>3.7536758577290098E-4</v>
      </c>
      <c r="H61" s="16"/>
    </row>
    <row r="62" spans="1:15" outlineLevel="1" x14ac:dyDescent="0.25">
      <c r="A62" s="10"/>
      <c r="B62" s="11" t="s">
        <v>159</v>
      </c>
      <c r="C62" s="12" t="s">
        <v>160</v>
      </c>
      <c r="D62" s="12" t="s">
        <v>161</v>
      </c>
      <c r="E62" s="14">
        <v>3</v>
      </c>
      <c r="F62" s="14">
        <v>15512.55</v>
      </c>
      <c r="G62" s="15">
        <f t="shared" si="0"/>
        <v>1.599546319085092E-3</v>
      </c>
      <c r="H62" s="16"/>
    </row>
    <row r="63" spans="1:15" outlineLevel="1" x14ac:dyDescent="0.25">
      <c r="A63" s="10"/>
      <c r="B63" s="11" t="s">
        <v>162</v>
      </c>
      <c r="C63" s="12" t="s">
        <v>163</v>
      </c>
      <c r="D63" s="12" t="s">
        <v>164</v>
      </c>
      <c r="E63" s="14">
        <v>32</v>
      </c>
      <c r="F63" s="14">
        <v>9577.6</v>
      </c>
      <c r="G63" s="15">
        <f t="shared" si="0"/>
        <v>9.875755324346661E-4</v>
      </c>
      <c r="H63" s="16"/>
    </row>
    <row r="64" spans="1:15" outlineLevel="1" x14ac:dyDescent="0.25">
      <c r="A64" s="10"/>
      <c r="B64" s="11" t="s">
        <v>165</v>
      </c>
      <c r="C64" s="12" t="s">
        <v>166</v>
      </c>
      <c r="D64" s="12" t="s">
        <v>167</v>
      </c>
      <c r="E64" s="14">
        <v>15</v>
      </c>
      <c r="F64" s="14">
        <v>12676.5</v>
      </c>
      <c r="G64" s="15">
        <f t="shared" si="0"/>
        <v>1.3071125581469306E-3</v>
      </c>
      <c r="H64" s="16"/>
    </row>
    <row r="65" spans="1:8" outlineLevel="1" x14ac:dyDescent="0.25">
      <c r="A65" s="10"/>
      <c r="B65" s="11" t="s">
        <v>168</v>
      </c>
      <c r="C65" s="12" t="s">
        <v>169</v>
      </c>
      <c r="D65" s="12" t="s">
        <v>170</v>
      </c>
      <c r="E65" s="14">
        <v>4</v>
      </c>
      <c r="F65" s="14">
        <v>14260.6</v>
      </c>
      <c r="G65" s="15">
        <f t="shared" si="0"/>
        <v>1.4704539381304082E-3</v>
      </c>
      <c r="H65" s="16"/>
    </row>
    <row r="66" spans="1:8" outlineLevel="1" x14ac:dyDescent="0.25">
      <c r="A66" s="10"/>
      <c r="B66" s="11" t="s">
        <v>171</v>
      </c>
      <c r="C66" s="12" t="s">
        <v>172</v>
      </c>
      <c r="D66" s="12" t="s">
        <v>49</v>
      </c>
      <c r="E66" s="14">
        <v>3</v>
      </c>
      <c r="F66" s="14">
        <v>21600.45</v>
      </c>
      <c r="G66" s="15">
        <f t="shared" si="0"/>
        <v>2.2272882464895571E-3</v>
      </c>
      <c r="H66" s="16"/>
    </row>
    <row r="67" spans="1:8" outlineLevel="1" x14ac:dyDescent="0.25">
      <c r="A67" s="10"/>
      <c r="B67" s="11" t="s">
        <v>173</v>
      </c>
      <c r="C67" s="12" t="s">
        <v>174</v>
      </c>
      <c r="D67" s="12" t="s">
        <v>68</v>
      </c>
      <c r="E67" s="14">
        <v>11</v>
      </c>
      <c r="F67" s="14">
        <v>24642.2</v>
      </c>
      <c r="G67" s="15">
        <f t="shared" si="0"/>
        <v>2.5409323614852914E-3</v>
      </c>
      <c r="H67" s="16"/>
    </row>
    <row r="68" spans="1:8" outlineLevel="1" x14ac:dyDescent="0.25">
      <c r="A68" s="10"/>
      <c r="B68" s="11" t="s">
        <v>175</v>
      </c>
      <c r="C68" s="12" t="s">
        <v>176</v>
      </c>
      <c r="D68" s="12" t="s">
        <v>28</v>
      </c>
      <c r="E68" s="14">
        <v>34</v>
      </c>
      <c r="F68" s="14">
        <v>54027.7</v>
      </c>
      <c r="G68" s="15">
        <f t="shared" si="0"/>
        <v>5.5709608454853413E-3</v>
      </c>
      <c r="H68" s="16"/>
    </row>
    <row r="69" spans="1:8" outlineLevel="1" x14ac:dyDescent="0.25">
      <c r="A69" s="10"/>
      <c r="B69" s="11" t="s">
        <v>177</v>
      </c>
      <c r="C69" s="12" t="s">
        <v>178</v>
      </c>
      <c r="D69" s="12" t="s">
        <v>52</v>
      </c>
      <c r="E69" s="14">
        <v>55</v>
      </c>
      <c r="F69" s="14">
        <v>31407.75</v>
      </c>
      <c r="G69" s="15">
        <f t="shared" si="0"/>
        <v>3.2385488461435935E-3</v>
      </c>
      <c r="H69" s="16"/>
    </row>
    <row r="70" spans="1:8" outlineLevel="1" x14ac:dyDescent="0.25">
      <c r="A70" s="10"/>
      <c r="B70" s="11" t="s">
        <v>179</v>
      </c>
      <c r="C70" s="12" t="s">
        <v>180</v>
      </c>
      <c r="D70" s="12" t="s">
        <v>181</v>
      </c>
      <c r="E70" s="14">
        <v>2</v>
      </c>
      <c r="F70" s="14">
        <v>3174</v>
      </c>
      <c r="G70" s="15">
        <f t="shared" si="0"/>
        <v>3.2728081564772281E-4</v>
      </c>
      <c r="H70" s="16"/>
    </row>
    <row r="71" spans="1:8" outlineLevel="1" x14ac:dyDescent="0.25">
      <c r="A71" s="10"/>
      <c r="B71" s="11" t="s">
        <v>182</v>
      </c>
      <c r="C71" s="12" t="s">
        <v>183</v>
      </c>
      <c r="D71" s="12" t="s">
        <v>184</v>
      </c>
      <c r="E71" s="14">
        <v>13</v>
      </c>
      <c r="F71" s="14">
        <v>59198.75</v>
      </c>
      <c r="G71" s="15">
        <f t="shared" ref="G71:G94" si="1">+F71/$F$107</f>
        <v>6.1041635744567202E-3</v>
      </c>
      <c r="H71" s="16"/>
    </row>
    <row r="72" spans="1:8" outlineLevel="1" x14ac:dyDescent="0.25">
      <c r="A72" s="10"/>
      <c r="B72" s="11" t="s">
        <v>185</v>
      </c>
      <c r="C72" s="12" t="s">
        <v>186</v>
      </c>
      <c r="D72" s="12" t="s">
        <v>55</v>
      </c>
      <c r="E72" s="14">
        <v>106</v>
      </c>
      <c r="F72" s="14">
        <v>11822.18</v>
      </c>
      <c r="G72" s="15">
        <f t="shared" si="1"/>
        <v>1.2190210186308116E-3</v>
      </c>
      <c r="H72" s="16"/>
    </row>
    <row r="73" spans="1:8" outlineLevel="1" x14ac:dyDescent="0.25">
      <c r="A73" s="10"/>
      <c r="B73" s="11" t="s">
        <v>187</v>
      </c>
      <c r="C73" s="12" t="s">
        <v>188</v>
      </c>
      <c r="D73" s="12" t="s">
        <v>189</v>
      </c>
      <c r="E73" s="14">
        <v>3</v>
      </c>
      <c r="F73" s="14">
        <v>33905.699999999997</v>
      </c>
      <c r="G73" s="15">
        <f t="shared" si="1"/>
        <v>3.4961200854149318E-3</v>
      </c>
      <c r="H73" s="16"/>
    </row>
    <row r="74" spans="1:8" x14ac:dyDescent="0.25">
      <c r="B74" s="11" t="s">
        <v>190</v>
      </c>
      <c r="C74" s="12" t="s">
        <v>191</v>
      </c>
      <c r="D74" s="12" t="s">
        <v>75</v>
      </c>
      <c r="E74" s="14">
        <v>4</v>
      </c>
      <c r="F74" s="14">
        <v>11253.2</v>
      </c>
      <c r="G74" s="15">
        <f t="shared" si="1"/>
        <v>1.1603517563474966E-3</v>
      </c>
      <c r="H74" s="16"/>
    </row>
    <row r="75" spans="1:8" x14ac:dyDescent="0.25">
      <c r="B75" s="11" t="s">
        <v>192</v>
      </c>
      <c r="C75" s="12" t="s">
        <v>193</v>
      </c>
      <c r="D75" s="12" t="s">
        <v>194</v>
      </c>
      <c r="E75" s="14">
        <v>18</v>
      </c>
      <c r="F75" s="14">
        <v>9449.1</v>
      </c>
      <c r="G75" s="15">
        <f t="shared" si="1"/>
        <v>9.7432550571420842E-4</v>
      </c>
      <c r="H75" s="16"/>
    </row>
    <row r="76" spans="1:8" x14ac:dyDescent="0.25">
      <c r="B76" s="11" t="s">
        <v>195</v>
      </c>
      <c r="C76" s="12" t="s">
        <v>196</v>
      </c>
      <c r="D76" s="12" t="s">
        <v>55</v>
      </c>
      <c r="E76" s="14">
        <v>14</v>
      </c>
      <c r="F76" s="14">
        <v>7942.2</v>
      </c>
      <c r="G76" s="15">
        <f t="shared" si="1"/>
        <v>8.189444530678462E-4</v>
      </c>
      <c r="H76" s="16"/>
    </row>
    <row r="77" spans="1:8" x14ac:dyDescent="0.25">
      <c r="B77" s="11" t="s">
        <v>197</v>
      </c>
      <c r="C77" s="12" t="s">
        <v>198</v>
      </c>
      <c r="D77" s="12" t="s">
        <v>199</v>
      </c>
      <c r="E77" s="14">
        <v>1</v>
      </c>
      <c r="F77" s="14">
        <v>12403</v>
      </c>
      <c r="G77" s="15">
        <f t="shared" si="1"/>
        <v>1.2789111394072798E-3</v>
      </c>
      <c r="H77" s="16"/>
    </row>
    <row r="78" spans="1:8" x14ac:dyDescent="0.25">
      <c r="A78" s="17" t="s">
        <v>200</v>
      </c>
      <c r="B78" s="11" t="s">
        <v>201</v>
      </c>
      <c r="C78" s="12" t="s">
        <v>202</v>
      </c>
      <c r="D78" s="12" t="s">
        <v>40</v>
      </c>
      <c r="E78" s="14">
        <v>2</v>
      </c>
      <c r="F78" s="14">
        <v>12688.1</v>
      </c>
      <c r="G78" s="15">
        <f t="shared" si="1"/>
        <v>1.3083086695084662E-3</v>
      </c>
      <c r="H78" s="16"/>
    </row>
    <row r="79" spans="1:8" x14ac:dyDescent="0.25">
      <c r="B79" s="11" t="s">
        <v>203</v>
      </c>
      <c r="C79" s="12" t="s">
        <v>204</v>
      </c>
      <c r="D79" s="12" t="s">
        <v>205</v>
      </c>
      <c r="E79" s="14">
        <v>3</v>
      </c>
      <c r="F79" s="14">
        <v>7693.8</v>
      </c>
      <c r="G79" s="15">
        <f t="shared" si="1"/>
        <v>7.9333117184324188E-4</v>
      </c>
      <c r="H79" s="16"/>
    </row>
    <row r="80" spans="1:8" x14ac:dyDescent="0.25">
      <c r="B80" s="11" t="s">
        <v>206</v>
      </c>
      <c r="C80" s="12" t="s">
        <v>207</v>
      </c>
      <c r="D80" s="12" t="s">
        <v>184</v>
      </c>
      <c r="E80" s="14">
        <v>9</v>
      </c>
      <c r="F80" s="14">
        <v>14728.5</v>
      </c>
      <c r="G80" s="15">
        <f t="shared" si="1"/>
        <v>1.5187005334806193E-3</v>
      </c>
      <c r="H80" s="16"/>
    </row>
    <row r="81" spans="1:8" x14ac:dyDescent="0.25">
      <c r="B81" s="11" t="s">
        <v>208</v>
      </c>
      <c r="C81" s="12" t="s">
        <v>209</v>
      </c>
      <c r="D81" s="12" t="s">
        <v>68</v>
      </c>
      <c r="E81" s="14">
        <v>2</v>
      </c>
      <c r="F81" s="14">
        <v>6970.3</v>
      </c>
      <c r="G81" s="15">
        <f t="shared" si="1"/>
        <v>7.1872888131988726E-4</v>
      </c>
      <c r="H81" s="16"/>
    </row>
    <row r="82" spans="1:8" x14ac:dyDescent="0.25">
      <c r="A82" s="18" t="s">
        <v>210</v>
      </c>
      <c r="B82" s="11" t="s">
        <v>211</v>
      </c>
      <c r="C82" s="12" t="s">
        <v>212</v>
      </c>
      <c r="D82" s="12" t="s">
        <v>49</v>
      </c>
      <c r="E82" s="14">
        <v>9</v>
      </c>
      <c r="F82" s="14">
        <v>28840.5</v>
      </c>
      <c r="G82" s="15">
        <f t="shared" si="1"/>
        <v>2.9738318726175643E-3</v>
      </c>
      <c r="H82" s="16"/>
    </row>
    <row r="83" spans="1:8" x14ac:dyDescent="0.25">
      <c r="B83" s="11" t="s">
        <v>213</v>
      </c>
      <c r="C83" s="12" t="s">
        <v>214</v>
      </c>
      <c r="D83" s="12" t="s">
        <v>155</v>
      </c>
      <c r="E83" s="14">
        <v>53</v>
      </c>
      <c r="F83" s="14">
        <v>22058.6</v>
      </c>
      <c r="G83" s="15">
        <f t="shared" si="1"/>
        <v>2.2745294896177877E-3</v>
      </c>
      <c r="H83" s="16"/>
    </row>
    <row r="84" spans="1:8" x14ac:dyDescent="0.25">
      <c r="B84" s="11" t="s">
        <v>215</v>
      </c>
      <c r="C84" s="12" t="s">
        <v>216</v>
      </c>
      <c r="D84" s="12" t="s">
        <v>217</v>
      </c>
      <c r="E84" s="14">
        <v>43</v>
      </c>
      <c r="F84" s="14">
        <v>14508.2</v>
      </c>
      <c r="G84" s="15">
        <f t="shared" si="1"/>
        <v>1.4959847289162862E-3</v>
      </c>
      <c r="H84" s="16"/>
    </row>
    <row r="85" spans="1:8" x14ac:dyDescent="0.25">
      <c r="B85" s="11" t="s">
        <v>218</v>
      </c>
      <c r="C85" s="12" t="s">
        <v>219</v>
      </c>
      <c r="D85" s="12" t="s">
        <v>220</v>
      </c>
      <c r="E85" s="14">
        <v>65</v>
      </c>
      <c r="F85" s="14">
        <v>16284.45</v>
      </c>
      <c r="G85" s="15">
        <f t="shared" si="1"/>
        <v>1.6791392811514052E-3</v>
      </c>
      <c r="H85" s="16"/>
    </row>
    <row r="86" spans="1:8" x14ac:dyDescent="0.25">
      <c r="B86" s="11" t="s">
        <v>221</v>
      </c>
      <c r="C86" s="12" t="s">
        <v>222</v>
      </c>
      <c r="D86" s="12" t="s">
        <v>223</v>
      </c>
      <c r="E86" s="14">
        <v>85</v>
      </c>
      <c r="F86" s="14">
        <v>16598.8</v>
      </c>
      <c r="G86" s="15">
        <f t="shared" si="1"/>
        <v>1.711552867918532E-3</v>
      </c>
      <c r="H86" s="16"/>
    </row>
    <row r="87" spans="1:8" x14ac:dyDescent="0.25">
      <c r="B87" s="11" t="s">
        <v>224</v>
      </c>
      <c r="C87" s="12" t="s">
        <v>225</v>
      </c>
      <c r="D87" s="12" t="s">
        <v>226</v>
      </c>
      <c r="E87" s="14">
        <v>3</v>
      </c>
      <c r="F87" s="14">
        <v>8489.25</v>
      </c>
      <c r="G87" s="15">
        <f t="shared" si="1"/>
        <v>8.7535244619956864E-4</v>
      </c>
      <c r="H87" s="16"/>
    </row>
    <row r="88" spans="1:8" x14ac:dyDescent="0.25">
      <c r="B88" s="11" t="s">
        <v>227</v>
      </c>
      <c r="C88" s="12" t="s">
        <v>228</v>
      </c>
      <c r="D88" s="12" t="s">
        <v>102</v>
      </c>
      <c r="E88" s="14">
        <v>5</v>
      </c>
      <c r="F88" s="14">
        <v>3693.5</v>
      </c>
      <c r="G88" s="15">
        <f t="shared" si="1"/>
        <v>3.808480442957984E-4</v>
      </c>
      <c r="H88" s="16"/>
    </row>
    <row r="89" spans="1:8" x14ac:dyDescent="0.25">
      <c r="B89" s="11" t="s">
        <v>229</v>
      </c>
      <c r="C89" s="12" t="s">
        <v>230</v>
      </c>
      <c r="D89" s="12" t="s">
        <v>231</v>
      </c>
      <c r="E89" s="14">
        <v>138</v>
      </c>
      <c r="F89" s="14">
        <v>13264.56</v>
      </c>
      <c r="G89" s="15">
        <f t="shared" si="1"/>
        <v>1.3677492173938745E-3</v>
      </c>
      <c r="H89" s="16"/>
    </row>
    <row r="90" spans="1:8" x14ac:dyDescent="0.25">
      <c r="B90" s="11" t="s">
        <v>232</v>
      </c>
      <c r="C90" s="12" t="s">
        <v>233</v>
      </c>
      <c r="D90" s="12" t="s">
        <v>234</v>
      </c>
      <c r="E90" s="14">
        <v>3</v>
      </c>
      <c r="F90" s="14">
        <v>21476.25</v>
      </c>
      <c r="G90" s="15">
        <f t="shared" si="1"/>
        <v>2.214481605877255E-3</v>
      </c>
      <c r="H90" s="16"/>
    </row>
    <row r="91" spans="1:8" x14ac:dyDescent="0.25">
      <c r="B91" s="11" t="s">
        <v>235</v>
      </c>
      <c r="C91" s="12" t="s">
        <v>236</v>
      </c>
      <c r="D91" s="12" t="s">
        <v>237</v>
      </c>
      <c r="E91" s="14">
        <v>9</v>
      </c>
      <c r="F91" s="14">
        <v>13269.15</v>
      </c>
      <c r="G91" s="15">
        <f t="shared" si="1"/>
        <v>1.3682225062860683E-3</v>
      </c>
      <c r="H91" s="16"/>
    </row>
    <row r="92" spans="1:8" x14ac:dyDescent="0.25">
      <c r="A92" s="19" t="s">
        <v>238</v>
      </c>
      <c r="B92" s="11" t="s">
        <v>239</v>
      </c>
      <c r="C92" s="12" t="s">
        <v>240</v>
      </c>
      <c r="D92" s="12" t="s">
        <v>40</v>
      </c>
      <c r="E92" s="14">
        <v>14</v>
      </c>
      <c r="F92" s="14">
        <v>24545.5</v>
      </c>
      <c r="G92" s="15">
        <f t="shared" si="1"/>
        <v>2.5309613297042153E-3</v>
      </c>
      <c r="H92" s="16"/>
    </row>
    <row r="93" spans="1:8" x14ac:dyDescent="0.25">
      <c r="B93" s="11" t="s">
        <v>241</v>
      </c>
      <c r="C93" s="12" t="s">
        <v>242</v>
      </c>
      <c r="D93" s="12" t="s">
        <v>243</v>
      </c>
      <c r="E93" s="14">
        <v>38</v>
      </c>
      <c r="F93" s="14">
        <v>12334.8</v>
      </c>
      <c r="G93" s="15">
        <f t="shared" si="1"/>
        <v>1.2718788295058383E-3</v>
      </c>
      <c r="H93" s="16"/>
    </row>
    <row r="94" spans="1:8" x14ac:dyDescent="0.25">
      <c r="B94" s="11" t="s">
        <v>244</v>
      </c>
      <c r="C94" s="12" t="s">
        <v>245</v>
      </c>
      <c r="D94" s="12" t="s">
        <v>125</v>
      </c>
      <c r="E94" s="14">
        <v>4</v>
      </c>
      <c r="F94" s="14">
        <v>7132.2</v>
      </c>
      <c r="G94" s="15">
        <f t="shared" si="1"/>
        <v>7.3542288385717973E-4</v>
      </c>
      <c r="H94" s="16"/>
    </row>
    <row r="95" spans="1:8" x14ac:dyDescent="0.25">
      <c r="B95" s="20"/>
      <c r="C95" s="20" t="s">
        <v>246</v>
      </c>
      <c r="D95" s="20"/>
      <c r="E95" s="21"/>
      <c r="F95" s="22">
        <f>SUM(F7:F94)</f>
        <v>8393587.5099999961</v>
      </c>
      <c r="G95" s="23">
        <f>+F95/$F$107</f>
        <v>0.86548839523734633</v>
      </c>
      <c r="H95" s="24"/>
    </row>
    <row r="97" spans="1:8" x14ac:dyDescent="0.25">
      <c r="B97" s="25"/>
      <c r="C97" s="25" t="s">
        <v>247</v>
      </c>
      <c r="D97" s="25"/>
      <c r="E97" s="25"/>
      <c r="F97" s="25" t="s">
        <v>10</v>
      </c>
      <c r="G97" s="25" t="s">
        <v>11</v>
      </c>
      <c r="H97" s="25" t="s">
        <v>12</v>
      </c>
    </row>
    <row r="98" spans="1:8" x14ac:dyDescent="0.25">
      <c r="B98" s="26"/>
      <c r="C98" s="20" t="s">
        <v>248</v>
      </c>
      <c r="D98" s="12"/>
      <c r="E98" s="27"/>
      <c r="F98" s="28" t="s">
        <v>249</v>
      </c>
      <c r="G98" s="27">
        <v>0</v>
      </c>
      <c r="H98" s="12"/>
    </row>
    <row r="99" spans="1:8" x14ac:dyDescent="0.25">
      <c r="A99" s="12" t="s">
        <v>250</v>
      </c>
      <c r="B99" s="26" t="s">
        <v>251</v>
      </c>
      <c r="C99" s="20" t="s">
        <v>252</v>
      </c>
      <c r="D99" s="20"/>
      <c r="E99" s="21"/>
      <c r="F99" s="14">
        <v>1141942.94</v>
      </c>
      <c r="G99" s="23">
        <f>+F99/$F$107</f>
        <v>0.11774921765165676</v>
      </c>
      <c r="H99" s="12"/>
    </row>
    <row r="100" spans="1:8" x14ac:dyDescent="0.25">
      <c r="A100" s="12" t="s">
        <v>253</v>
      </c>
      <c r="B100" s="26"/>
      <c r="C100" s="20" t="s">
        <v>254</v>
      </c>
      <c r="D100" s="12"/>
      <c r="E100" s="27"/>
      <c r="F100" s="21" t="s">
        <v>249</v>
      </c>
      <c r="G100" s="27">
        <v>0</v>
      </c>
      <c r="H100" s="12"/>
    </row>
    <row r="101" spans="1:8" x14ac:dyDescent="0.25">
      <c r="B101" s="26"/>
      <c r="C101" s="20" t="s">
        <v>255</v>
      </c>
      <c r="D101" s="12"/>
      <c r="E101" s="27"/>
      <c r="F101" s="21" t="s">
        <v>249</v>
      </c>
      <c r="G101" s="27">
        <v>0</v>
      </c>
      <c r="H101" s="12"/>
    </row>
    <row r="102" spans="1:8" x14ac:dyDescent="0.25">
      <c r="B102" s="26"/>
      <c r="C102" s="20" t="s">
        <v>256</v>
      </c>
      <c r="D102" s="12"/>
      <c r="E102" s="27"/>
      <c r="F102" s="21" t="s">
        <v>249</v>
      </c>
      <c r="G102" s="27">
        <v>0</v>
      </c>
      <c r="H102" s="12"/>
    </row>
    <row r="103" spans="1:8" x14ac:dyDescent="0.25">
      <c r="B103" s="12" t="s">
        <v>210</v>
      </c>
      <c r="C103" s="12" t="s">
        <v>257</v>
      </c>
      <c r="D103" s="12"/>
      <c r="E103" s="27"/>
      <c r="F103" s="14">
        <v>162563.20000000001</v>
      </c>
      <c r="G103" s="23">
        <f>+F103/$F$107</f>
        <v>1.6762387110996816E-2</v>
      </c>
      <c r="H103" s="12"/>
    </row>
    <row r="104" spans="1:8" x14ac:dyDescent="0.25">
      <c r="B104" s="26"/>
      <c r="C104" s="12"/>
      <c r="D104" s="12"/>
      <c r="E104" s="27"/>
      <c r="F104" s="28"/>
      <c r="G104" s="23"/>
      <c r="H104" s="12"/>
    </row>
    <row r="105" spans="1:8" x14ac:dyDescent="0.25">
      <c r="B105" s="26"/>
      <c r="C105" s="12" t="s">
        <v>258</v>
      </c>
      <c r="D105" s="12"/>
      <c r="E105" s="27"/>
      <c r="F105" s="29">
        <f>SUM(F98:F104)</f>
        <v>1304506.1399999999</v>
      </c>
      <c r="G105" s="23">
        <f>+F105/$F$107</f>
        <v>0.13451160476265356</v>
      </c>
      <c r="H105" s="12"/>
    </row>
    <row r="106" spans="1:8" x14ac:dyDescent="0.25">
      <c r="B106" s="26"/>
      <c r="C106" s="12"/>
      <c r="D106" s="12"/>
      <c r="E106" s="27"/>
      <c r="F106" s="29"/>
      <c r="G106" s="30"/>
      <c r="H106" s="12"/>
    </row>
    <row r="107" spans="1:8" x14ac:dyDescent="0.25">
      <c r="B107" s="31"/>
      <c r="C107" s="32" t="s">
        <v>259</v>
      </c>
      <c r="D107" s="33"/>
      <c r="E107" s="34"/>
      <c r="F107" s="34">
        <f>+F105+F95</f>
        <v>9698093.6499999966</v>
      </c>
      <c r="G107" s="35">
        <v>1</v>
      </c>
      <c r="H107" s="12"/>
    </row>
    <row r="108" spans="1:8" x14ac:dyDescent="0.25">
      <c r="F108" s="36">
        <v>0</v>
      </c>
    </row>
    <row r="109" spans="1:8" x14ac:dyDescent="0.25">
      <c r="C109" s="20" t="s">
        <v>260</v>
      </c>
      <c r="D109" s="37">
        <v>23.96</v>
      </c>
      <c r="F109" s="4"/>
    </row>
    <row r="110" spans="1:8" x14ac:dyDescent="0.25">
      <c r="C110" s="20" t="s">
        <v>261</v>
      </c>
      <c r="D110" s="37">
        <v>9.15</v>
      </c>
    </row>
    <row r="111" spans="1:8" x14ac:dyDescent="0.25">
      <c r="C111" s="20" t="s">
        <v>262</v>
      </c>
      <c r="D111" s="37">
        <v>7.05</v>
      </c>
    </row>
    <row r="112" spans="1:8" x14ac:dyDescent="0.25">
      <c r="C112" s="20" t="s">
        <v>263</v>
      </c>
      <c r="D112" s="38">
        <v>14.146000000000001</v>
      </c>
    </row>
    <row r="113" spans="2:8" x14ac:dyDescent="0.25">
      <c r="C113" s="20" t="s">
        <v>264</v>
      </c>
      <c r="D113" s="38">
        <v>13.995799999999999</v>
      </c>
    </row>
    <row r="114" spans="2:8" x14ac:dyDescent="0.25">
      <c r="C114" s="20" t="s">
        <v>265</v>
      </c>
      <c r="D114" s="39"/>
    </row>
    <row r="115" spans="2:8" x14ac:dyDescent="0.25">
      <c r="C115" s="20" t="s">
        <v>266</v>
      </c>
      <c r="D115" s="40">
        <v>0</v>
      </c>
    </row>
    <row r="116" spans="2:8" x14ac:dyDescent="0.25">
      <c r="C116" s="20" t="s">
        <v>267</v>
      </c>
      <c r="D116" s="40">
        <v>0</v>
      </c>
      <c r="F116" s="36"/>
      <c r="G116" s="41"/>
    </row>
    <row r="117" spans="2:8" x14ac:dyDescent="0.25">
      <c r="B117" s="42"/>
      <c r="C117" s="10"/>
    </row>
    <row r="118" spans="2:8" x14ac:dyDescent="0.25">
      <c r="F118" s="4"/>
    </row>
    <row r="119" spans="2:8" x14ac:dyDescent="0.25">
      <c r="C119" s="25" t="s">
        <v>268</v>
      </c>
      <c r="D119" s="25"/>
      <c r="E119" s="25"/>
      <c r="F119" s="25"/>
      <c r="G119" s="25"/>
      <c r="H119" s="25"/>
    </row>
    <row r="120" spans="2:8" x14ac:dyDescent="0.25">
      <c r="C120" s="25" t="s">
        <v>269</v>
      </c>
      <c r="D120" s="25"/>
      <c r="E120" s="25"/>
      <c r="F120" s="25" t="s">
        <v>10</v>
      </c>
      <c r="G120" s="25" t="s">
        <v>11</v>
      </c>
      <c r="H120" s="25" t="s">
        <v>12</v>
      </c>
    </row>
    <row r="121" spans="2:8" x14ac:dyDescent="0.25">
      <c r="C121" s="20" t="s">
        <v>270</v>
      </c>
      <c r="D121" s="12"/>
      <c r="E121" s="27"/>
      <c r="F121" s="43">
        <f>SUMIF(Table13456768[[Industry ]],A99,Table13456768[Market Value])</f>
        <v>0</v>
      </c>
      <c r="G121" s="44">
        <f>+F121/$F$107</f>
        <v>0</v>
      </c>
      <c r="H121" s="12"/>
    </row>
    <row r="122" spans="2:8" x14ac:dyDescent="0.25">
      <c r="C122" s="12" t="s">
        <v>271</v>
      </c>
      <c r="D122" s="12"/>
      <c r="E122" s="27"/>
      <c r="F122" s="43">
        <f>SUMIF(Table13456768[[Industry ]],A100,Table13456768[Market Value])</f>
        <v>0</v>
      </c>
      <c r="G122" s="44">
        <f>+F122/$F$107</f>
        <v>0</v>
      </c>
      <c r="H122" s="12"/>
    </row>
    <row r="123" spans="2:8" x14ac:dyDescent="0.25">
      <c r="C123" s="12" t="s">
        <v>272</v>
      </c>
      <c r="D123" s="12"/>
      <c r="E123" s="27"/>
      <c r="F123" s="43">
        <f>SUMIF($E$135:$E$142,C123,H135:H142)</f>
        <v>0</v>
      </c>
      <c r="G123" s="44">
        <f>+F123/$F$107</f>
        <v>0</v>
      </c>
      <c r="H123" s="12"/>
    </row>
    <row r="124" spans="2:8" x14ac:dyDescent="0.25">
      <c r="C124" s="12" t="s">
        <v>273</v>
      </c>
      <c r="D124" s="12"/>
      <c r="E124" s="27"/>
      <c r="F124" s="43">
        <f t="shared" ref="F124:F132" si="2">SUMIF($E$135:$E$142,C124,H136:H143)</f>
        <v>0</v>
      </c>
      <c r="G124" s="44">
        <f t="shared" ref="G124:G132" si="3">+F124/$F$107</f>
        <v>0</v>
      </c>
      <c r="H124" s="12"/>
    </row>
    <row r="125" spans="2:8" x14ac:dyDescent="0.25">
      <c r="C125" s="12" t="s">
        <v>274</v>
      </c>
      <c r="D125" s="12"/>
      <c r="E125" s="27"/>
      <c r="F125" s="43">
        <f t="shared" si="2"/>
        <v>0</v>
      </c>
      <c r="G125" s="44">
        <f t="shared" si="3"/>
        <v>0</v>
      </c>
      <c r="H125" s="12"/>
    </row>
    <row r="126" spans="2:8" x14ac:dyDescent="0.25">
      <c r="C126" s="12" t="s">
        <v>275</v>
      </c>
      <c r="D126" s="12"/>
      <c r="E126" s="27"/>
      <c r="F126" s="43">
        <f t="shared" si="2"/>
        <v>0</v>
      </c>
      <c r="G126" s="44">
        <f t="shared" si="3"/>
        <v>0</v>
      </c>
      <c r="H126" s="12"/>
    </row>
    <row r="127" spans="2:8" x14ac:dyDescent="0.25">
      <c r="C127" s="12" t="s">
        <v>276</v>
      </c>
      <c r="D127" s="12"/>
      <c r="E127" s="27"/>
      <c r="F127" s="43">
        <f t="shared" si="2"/>
        <v>0</v>
      </c>
      <c r="G127" s="44">
        <f t="shared" si="3"/>
        <v>0</v>
      </c>
      <c r="H127" s="12"/>
    </row>
    <row r="128" spans="2:8" x14ac:dyDescent="0.25">
      <c r="C128" s="12" t="s">
        <v>277</v>
      </c>
      <c r="D128" s="12"/>
      <c r="E128" s="27"/>
      <c r="F128" s="43">
        <f t="shared" si="2"/>
        <v>0</v>
      </c>
      <c r="G128" s="44">
        <f t="shared" si="3"/>
        <v>0</v>
      </c>
      <c r="H128" s="12"/>
    </row>
    <row r="129" spans="3:8" x14ac:dyDescent="0.25">
      <c r="C129" s="12" t="s">
        <v>278</v>
      </c>
      <c r="D129" s="12"/>
      <c r="E129" s="27"/>
      <c r="F129" s="43">
        <f t="shared" si="2"/>
        <v>0</v>
      </c>
      <c r="G129" s="44">
        <f t="shared" si="3"/>
        <v>0</v>
      </c>
      <c r="H129" s="12"/>
    </row>
    <row r="130" spans="3:8" x14ac:dyDescent="0.25">
      <c r="C130" s="12" t="s">
        <v>279</v>
      </c>
      <c r="D130" s="12"/>
      <c r="E130" s="27"/>
      <c r="F130" s="43">
        <f>SUMIF($E$135:$E$142,C130,H142:H149)</f>
        <v>0</v>
      </c>
      <c r="G130" s="44">
        <f t="shared" si="3"/>
        <v>0</v>
      </c>
      <c r="H130" s="12"/>
    </row>
    <row r="131" spans="3:8" x14ac:dyDescent="0.25">
      <c r="C131" s="12" t="s">
        <v>280</v>
      </c>
      <c r="D131" s="12"/>
      <c r="E131" s="27"/>
      <c r="F131" s="43">
        <f t="shared" si="2"/>
        <v>0</v>
      </c>
      <c r="G131" s="44">
        <f t="shared" si="3"/>
        <v>0</v>
      </c>
      <c r="H131" s="12"/>
    </row>
    <row r="132" spans="3:8" x14ac:dyDescent="0.25">
      <c r="C132" s="12" t="s">
        <v>281</v>
      </c>
      <c r="D132" s="12"/>
      <c r="E132" s="27"/>
      <c r="F132" s="43">
        <f t="shared" si="2"/>
        <v>0</v>
      </c>
      <c r="G132" s="44">
        <f t="shared" si="3"/>
        <v>0</v>
      </c>
      <c r="H132" s="12"/>
    </row>
    <row r="134" spans="3:8" hidden="1" x14ac:dyDescent="0.25"/>
    <row r="135" spans="3:8" hidden="1" x14ac:dyDescent="0.25">
      <c r="E135" s="12" t="s">
        <v>272</v>
      </c>
      <c r="F135" s="12" t="s">
        <v>282</v>
      </c>
      <c r="G135" s="1">
        <f t="shared" ref="G135:G142" si="4">SUMIF($H$7:$H$57,F135,$E$7:$E$57)</f>
        <v>0</v>
      </c>
      <c r="H135" s="1">
        <f t="shared" ref="H135:H142" si="5">SUMIF($H$7:$H$57,F135,$F$7:$F$57)</f>
        <v>0</v>
      </c>
    </row>
    <row r="136" spans="3:8" hidden="1" x14ac:dyDescent="0.25">
      <c r="E136" s="12" t="s">
        <v>272</v>
      </c>
      <c r="F136" s="12" t="s">
        <v>283</v>
      </c>
      <c r="G136" s="1">
        <f t="shared" si="4"/>
        <v>0</v>
      </c>
      <c r="H136" s="1">
        <f t="shared" si="5"/>
        <v>0</v>
      </c>
    </row>
    <row r="137" spans="3:8" hidden="1" x14ac:dyDescent="0.25">
      <c r="E137" s="12" t="s">
        <v>272</v>
      </c>
      <c r="F137" s="12" t="s">
        <v>284</v>
      </c>
      <c r="G137" s="1">
        <f t="shared" si="4"/>
        <v>0</v>
      </c>
      <c r="H137" s="1">
        <f t="shared" si="5"/>
        <v>0</v>
      </c>
    </row>
    <row r="138" spans="3:8" hidden="1" x14ac:dyDescent="0.25">
      <c r="E138" s="12" t="s">
        <v>274</v>
      </c>
      <c r="F138" s="12" t="s">
        <v>285</v>
      </c>
      <c r="G138" s="1">
        <f t="shared" si="4"/>
        <v>0</v>
      </c>
      <c r="H138" s="1">
        <f t="shared" si="5"/>
        <v>0</v>
      </c>
    </row>
    <row r="139" spans="3:8" hidden="1" x14ac:dyDescent="0.25">
      <c r="E139" s="12" t="s">
        <v>275</v>
      </c>
      <c r="F139" s="12" t="s">
        <v>286</v>
      </c>
      <c r="G139" s="1">
        <f t="shared" si="4"/>
        <v>0</v>
      </c>
      <c r="H139" s="1">
        <f t="shared" si="5"/>
        <v>0</v>
      </c>
    </row>
    <row r="140" spans="3:8" hidden="1" x14ac:dyDescent="0.25">
      <c r="E140" s="12" t="s">
        <v>272</v>
      </c>
      <c r="F140" s="12" t="s">
        <v>287</v>
      </c>
      <c r="G140" s="1">
        <f t="shared" si="4"/>
        <v>0</v>
      </c>
      <c r="H140" s="1">
        <f t="shared" si="5"/>
        <v>0</v>
      </c>
    </row>
    <row r="141" spans="3:8" hidden="1" x14ac:dyDescent="0.25">
      <c r="E141" s="12" t="s">
        <v>275</v>
      </c>
      <c r="F141" s="12" t="s">
        <v>288</v>
      </c>
      <c r="G141" s="1">
        <f t="shared" si="4"/>
        <v>0</v>
      </c>
      <c r="H141" s="1">
        <f t="shared" si="5"/>
        <v>0</v>
      </c>
    </row>
    <row r="142" spans="3:8" hidden="1" x14ac:dyDescent="0.25">
      <c r="E142" s="12" t="s">
        <v>272</v>
      </c>
      <c r="F142" s="12" t="s">
        <v>289</v>
      </c>
      <c r="G142" s="1">
        <f t="shared" si="4"/>
        <v>0</v>
      </c>
      <c r="H142" s="1">
        <f t="shared" si="5"/>
        <v>0</v>
      </c>
    </row>
    <row r="143" spans="3:8" hidden="1" x14ac:dyDescent="0.25">
      <c r="G143" s="1" t="s">
        <v>290</v>
      </c>
      <c r="H143" s="1" t="s">
        <v>290</v>
      </c>
    </row>
    <row r="144" spans="3:8" hidden="1" x14ac:dyDescent="0.25"/>
    <row r="145" hidden="1" x14ac:dyDescent="0.25"/>
    <row r="146" hidden="1" x14ac:dyDescent="0.25"/>
    <row r="147" hidden="1" x14ac:dyDescent="0.25"/>
    <row r="14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2024-09-06T07:21:45Z</dcterms:created>
  <dcterms:modified xsi:type="dcterms:W3CDTF">2024-09-06T07:21:56Z</dcterms:modified>
</cp:coreProperties>
</file>